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8705" activeTab="1"/>
  </bookViews>
  <sheets>
    <sheet name="Расчёт лизинга" sheetId="1" r:id="rId1"/>
    <sheet name="Расчёт стоимости" sheetId="2" r:id="rId2"/>
  </sheets>
  <definedNames/>
  <calcPr fullCalcOnLoad="1" refMode="R1C1"/>
</workbook>
</file>

<file path=xl/sharedStrings.xml><?xml version="1.0" encoding="utf-8"?>
<sst xmlns="http://schemas.openxmlformats.org/spreadsheetml/2006/main" count="38" uniqueCount="18">
  <si>
    <t>кол-во</t>
  </si>
  <si>
    <t xml:space="preserve">цена </t>
  </si>
  <si>
    <t>итого</t>
  </si>
  <si>
    <t>трамваи</t>
  </si>
  <si>
    <t>троллейбусы</t>
  </si>
  <si>
    <t xml:space="preserve">Ежегодный взнос (без процентов по лизингу) </t>
  </si>
  <si>
    <t>Сумма лизинга</t>
  </si>
  <si>
    <t>Первоначальный взнос 10 %</t>
  </si>
  <si>
    <t>Ежегодный процент по лизингу</t>
  </si>
  <si>
    <t>Итого</t>
  </si>
  <si>
    <t>Сумма выплат</t>
  </si>
  <si>
    <t>Года</t>
  </si>
  <si>
    <t>Общая сумма лизинга (стоимость товара и проценты по лизингу)</t>
  </si>
  <si>
    <t>Сумма лизинга на следующий год</t>
  </si>
  <si>
    <t>Ежегодный взнос (без процентов по лизингу)</t>
  </si>
  <si>
    <t>Сумма лизинга на начало года</t>
  </si>
  <si>
    <t>График погашения и суммы выплат в соответствии с муниципальным контрактом</t>
  </si>
  <si>
    <t xml:space="preserve">Итого: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</si>
</sst>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5" fillId="0" borderId="10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35" fillId="10" borderId="10" xfId="0" applyFont="1" applyFill="1" applyBorder="1" applyAlignment="1">
      <alignment horizontal="right"/>
    </xf>
    <xf numFmtId="2" fontId="35" fillId="10" borderId="10" xfId="0" applyNumberFormat="1" applyFont="1" applyFill="1" applyBorder="1" applyAlignment="1">
      <alignment horizontal="right"/>
    </xf>
    <xf numFmtId="2" fontId="35" fillId="0" borderId="10" xfId="0" applyNumberFormat="1" applyFont="1" applyBorder="1" applyAlignment="1">
      <alignment horizontal="right"/>
    </xf>
    <xf numFmtId="2" fontId="35" fillId="0" borderId="11" xfId="0" applyNumberFormat="1" applyFont="1" applyBorder="1" applyAlignment="1">
      <alignment horizontal="right"/>
    </xf>
    <xf numFmtId="2" fontId="35" fillId="0" borderId="12" xfId="0" applyNumberFormat="1" applyFont="1" applyBorder="1" applyAlignment="1">
      <alignment horizontal="right"/>
    </xf>
    <xf numFmtId="10" fontId="35" fillId="10" borderId="13" xfId="0" applyNumberFormat="1" applyFont="1" applyFill="1" applyBorder="1" applyAlignment="1">
      <alignment horizontal="right"/>
    </xf>
    <xf numFmtId="10" fontId="35" fillId="0" borderId="0" xfId="0" applyNumberFormat="1" applyFont="1" applyBorder="1" applyAlignment="1">
      <alignment horizontal="right"/>
    </xf>
    <xf numFmtId="0" fontId="35" fillId="0" borderId="14" xfId="0" applyFont="1" applyBorder="1" applyAlignment="1">
      <alignment horizontal="right"/>
    </xf>
    <xf numFmtId="0" fontId="35" fillId="0" borderId="15" xfId="0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0" fontId="35" fillId="0" borderId="17" xfId="0" applyFont="1" applyBorder="1" applyAlignment="1">
      <alignment horizontal="right"/>
    </xf>
    <xf numFmtId="2" fontId="35" fillId="0" borderId="0" xfId="0" applyNumberFormat="1" applyFont="1" applyAlignment="1">
      <alignment horizontal="right"/>
    </xf>
    <xf numFmtId="2" fontId="35" fillId="0" borderId="18" xfId="0" applyNumberFormat="1" applyFont="1" applyBorder="1" applyAlignment="1">
      <alignment horizontal="right"/>
    </xf>
    <xf numFmtId="0" fontId="35" fillId="0" borderId="19" xfId="0" applyFont="1" applyBorder="1" applyAlignment="1">
      <alignment horizontal="right"/>
    </xf>
    <xf numFmtId="2" fontId="35" fillId="0" borderId="20" xfId="0" applyNumberFormat="1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2" fontId="35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justify" vertical="center"/>
    </xf>
    <xf numFmtId="0" fontId="35" fillId="0" borderId="0" xfId="0" applyFont="1" applyAlignment="1">
      <alignment/>
    </xf>
    <xf numFmtId="170" fontId="35" fillId="0" borderId="0" xfId="0" applyNumberFormat="1" applyFont="1" applyAlignment="1">
      <alignment horizontal="right"/>
    </xf>
    <xf numFmtId="10" fontId="35" fillId="0" borderId="10" xfId="0" applyNumberFormat="1" applyFont="1" applyBorder="1" applyAlignment="1">
      <alignment horizontal="right" vertical="center"/>
    </xf>
    <xf numFmtId="170" fontId="35" fillId="0" borderId="21" xfId="0" applyNumberFormat="1" applyFont="1" applyBorder="1" applyAlignment="1">
      <alignment horizontal="right"/>
    </xf>
    <xf numFmtId="10" fontId="35" fillId="0" borderId="20" xfId="0" applyNumberFormat="1" applyFont="1" applyBorder="1" applyAlignment="1">
      <alignment horizontal="right"/>
    </xf>
    <xf numFmtId="170" fontId="35" fillId="0" borderId="22" xfId="0" applyNumberFormat="1" applyFont="1" applyBorder="1" applyAlignment="1">
      <alignment horizontal="right"/>
    </xf>
    <xf numFmtId="170" fontId="35" fillId="0" borderId="12" xfId="0" applyNumberFormat="1" applyFont="1" applyBorder="1" applyAlignment="1">
      <alignment horizontal="right"/>
    </xf>
    <xf numFmtId="4" fontId="35" fillId="0" borderId="0" xfId="0" applyNumberFormat="1" applyFont="1" applyAlignment="1">
      <alignment horizontal="right"/>
    </xf>
    <xf numFmtId="2" fontId="35" fillId="0" borderId="21" xfId="0" applyNumberFormat="1" applyFont="1" applyBorder="1" applyAlignment="1">
      <alignment horizontal="right"/>
    </xf>
    <xf numFmtId="2" fontId="35" fillId="0" borderId="22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35" fillId="0" borderId="23" xfId="0" applyFont="1" applyBorder="1" applyAlignment="1">
      <alignment horizontal="right"/>
    </xf>
    <xf numFmtId="0" fontId="35" fillId="0" borderId="24" xfId="0" applyFont="1" applyBorder="1" applyAlignment="1">
      <alignment horizontal="right"/>
    </xf>
    <xf numFmtId="0" fontId="35" fillId="0" borderId="25" xfId="0" applyFont="1" applyBorder="1" applyAlignment="1">
      <alignment horizontal="right"/>
    </xf>
    <xf numFmtId="49" fontId="35" fillId="0" borderId="14" xfId="0" applyNumberFormat="1" applyFont="1" applyBorder="1" applyAlignment="1">
      <alignment horizontal="center" wrapText="1"/>
    </xf>
    <xf numFmtId="49" fontId="35" fillId="0" borderId="15" xfId="0" applyNumberFormat="1" applyFont="1" applyBorder="1" applyAlignment="1">
      <alignment horizontal="center" wrapText="1"/>
    </xf>
    <xf numFmtId="49" fontId="35" fillId="0" borderId="16" xfId="0" applyNumberFormat="1" applyFont="1" applyBorder="1" applyAlignment="1">
      <alignment horizontal="center" wrapText="1"/>
    </xf>
    <xf numFmtId="0" fontId="35" fillId="0" borderId="24" xfId="0" applyFont="1" applyBorder="1" applyAlignment="1">
      <alignment horizontal="right" vertical="center"/>
    </xf>
    <xf numFmtId="0" fontId="35" fillId="0" borderId="26" xfId="0" applyFont="1" applyBorder="1" applyAlignment="1">
      <alignment horizontal="right" vertical="center"/>
    </xf>
    <xf numFmtId="0" fontId="35" fillId="0" borderId="27" xfId="0" applyFont="1" applyBorder="1" applyAlignment="1">
      <alignment horizontal="right"/>
    </xf>
    <xf numFmtId="0" fontId="35" fillId="0" borderId="28" xfId="0" applyFont="1" applyBorder="1" applyAlignment="1">
      <alignment horizontal="right"/>
    </xf>
    <xf numFmtId="0" fontId="35" fillId="0" borderId="29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="220" zoomScaleNormal="220" zoomScalePageLayoutView="0" workbookViewId="0" topLeftCell="A1">
      <selection activeCell="A7" sqref="A7:C7"/>
    </sheetView>
  </sheetViews>
  <sheetFormatPr defaultColWidth="9.140625" defaultRowHeight="15"/>
  <cols>
    <col min="1" max="1" width="41.00390625" style="2" customWidth="1"/>
    <col min="2" max="2" width="9.140625" style="2" customWidth="1"/>
    <col min="3" max="3" width="9.421875" style="2" bestFit="1" customWidth="1"/>
    <col min="4" max="16384" width="9.140625" style="2" customWidth="1"/>
  </cols>
  <sheetData>
    <row r="1" spans="1:4" ht="12.75">
      <c r="A1" s="1"/>
      <c r="B1" s="1" t="s">
        <v>0</v>
      </c>
      <c r="C1" s="1" t="s">
        <v>1</v>
      </c>
      <c r="D1" s="1" t="s">
        <v>2</v>
      </c>
    </row>
    <row r="2" spans="1:4" ht="12.75">
      <c r="A2" s="1" t="s">
        <v>3</v>
      </c>
      <c r="B2" s="3">
        <v>15</v>
      </c>
      <c r="C2" s="4">
        <v>12.5</v>
      </c>
      <c r="D2" s="5">
        <f>B2*C2</f>
        <v>187.5</v>
      </c>
    </row>
    <row r="3" spans="1:4" ht="13.5" thickBot="1">
      <c r="A3" s="1" t="s">
        <v>4</v>
      </c>
      <c r="B3" s="3">
        <v>5</v>
      </c>
      <c r="C3" s="4">
        <v>4.2</v>
      </c>
      <c r="D3" s="6">
        <f>B3*C3</f>
        <v>21</v>
      </c>
    </row>
    <row r="4" spans="1:4" ht="13.5" thickBot="1">
      <c r="A4" s="31" t="s">
        <v>9</v>
      </c>
      <c r="B4" s="31"/>
      <c r="C4" s="32"/>
      <c r="D4" s="7">
        <f>SUM(D2:D3)</f>
        <v>208.5</v>
      </c>
    </row>
    <row r="5" spans="1:4" ht="13.5" thickBot="1">
      <c r="A5" s="31" t="s">
        <v>7</v>
      </c>
      <c r="B5" s="31"/>
      <c r="C5" s="32"/>
      <c r="D5" s="7">
        <f>D4/10</f>
        <v>20.85</v>
      </c>
    </row>
    <row r="6" spans="1:4" ht="13.5" thickBot="1">
      <c r="A6" s="31" t="s">
        <v>6</v>
      </c>
      <c r="B6" s="31"/>
      <c r="C6" s="32"/>
      <c r="D6" s="7">
        <f>D4-D5</f>
        <v>187.65</v>
      </c>
    </row>
    <row r="7" spans="1:4" ht="13.5" thickBot="1">
      <c r="A7" s="32" t="s">
        <v>14</v>
      </c>
      <c r="B7" s="40"/>
      <c r="C7" s="41"/>
      <c r="D7" s="7">
        <f>D6/5</f>
        <v>37.53</v>
      </c>
    </row>
    <row r="8" spans="1:4" ht="13.5" thickBot="1">
      <c r="A8" s="32" t="s">
        <v>8</v>
      </c>
      <c r="B8" s="40"/>
      <c r="C8" s="41"/>
      <c r="D8" s="8">
        <v>0.125</v>
      </c>
    </row>
    <row r="9" ht="13.5" thickBot="1">
      <c r="D9" s="9"/>
    </row>
    <row r="10" spans="1:7" ht="12.75">
      <c r="A10" s="10" t="s">
        <v>11</v>
      </c>
      <c r="B10" s="11">
        <v>2012</v>
      </c>
      <c r="C10" s="11">
        <v>2013</v>
      </c>
      <c r="D10" s="11">
        <v>2014</v>
      </c>
      <c r="E10" s="11">
        <v>2015</v>
      </c>
      <c r="F10" s="11">
        <v>2016</v>
      </c>
      <c r="G10" s="12">
        <v>2017</v>
      </c>
    </row>
    <row r="11" spans="1:8" ht="12.75">
      <c r="A11" s="13" t="s">
        <v>15</v>
      </c>
      <c r="B11" s="5">
        <f>D4</f>
        <v>208.5</v>
      </c>
      <c r="C11" s="5">
        <f>B15</f>
        <v>187.65</v>
      </c>
      <c r="D11" s="5">
        <f>C15</f>
        <v>150.12</v>
      </c>
      <c r="E11" s="5">
        <f>D15</f>
        <v>112.59</v>
      </c>
      <c r="F11" s="5">
        <f>E15</f>
        <v>75.06</v>
      </c>
      <c r="G11" s="5">
        <f>F15</f>
        <v>37.53</v>
      </c>
      <c r="H11" s="14"/>
    </row>
    <row r="12" spans="1:8" ht="12.75">
      <c r="A12" s="13" t="s">
        <v>8</v>
      </c>
      <c r="B12" s="5">
        <v>0</v>
      </c>
      <c r="C12" s="5">
        <f>C11*D8</f>
        <v>23.45625</v>
      </c>
      <c r="D12" s="5">
        <f>D11*D8</f>
        <v>18.765</v>
      </c>
      <c r="E12" s="5">
        <f>E11*D8</f>
        <v>14.07375</v>
      </c>
      <c r="F12" s="5">
        <f>F11*D8</f>
        <v>9.3825</v>
      </c>
      <c r="G12" s="5">
        <f>G11*D8</f>
        <v>4.69125</v>
      </c>
      <c r="H12" s="14"/>
    </row>
    <row r="13" spans="1:8" ht="12.75">
      <c r="A13" s="42" t="s">
        <v>5</v>
      </c>
      <c r="B13" s="6">
        <f>D5</f>
        <v>20.85</v>
      </c>
      <c r="C13" s="6">
        <f>D7</f>
        <v>37.53</v>
      </c>
      <c r="D13" s="6">
        <f>D7</f>
        <v>37.53</v>
      </c>
      <c r="E13" s="6">
        <f>D7</f>
        <v>37.53</v>
      </c>
      <c r="F13" s="6">
        <f>D7</f>
        <v>37.53</v>
      </c>
      <c r="G13" s="15">
        <f>D7</f>
        <v>37.53</v>
      </c>
      <c r="H13" s="14"/>
    </row>
    <row r="14" spans="1:7" ht="13.5" thickBot="1">
      <c r="A14" s="16" t="s">
        <v>10</v>
      </c>
      <c r="B14" s="17">
        <f aca="true" t="shared" si="0" ref="B14:G14">B12+B13</f>
        <v>20.85</v>
      </c>
      <c r="C14" s="17">
        <f t="shared" si="0"/>
        <v>60.98625</v>
      </c>
      <c r="D14" s="17">
        <f t="shared" si="0"/>
        <v>56.295</v>
      </c>
      <c r="E14" s="17">
        <f t="shared" si="0"/>
        <v>51.603750000000005</v>
      </c>
      <c r="F14" s="17">
        <f t="shared" si="0"/>
        <v>46.9125</v>
      </c>
      <c r="G14" s="17">
        <f t="shared" si="0"/>
        <v>42.22125</v>
      </c>
    </row>
    <row r="15" spans="1:8" ht="12.75">
      <c r="A15" s="13" t="s">
        <v>13</v>
      </c>
      <c r="B15" s="5">
        <f>B11-B14</f>
        <v>187.65</v>
      </c>
      <c r="C15" s="5">
        <f>C11-C13</f>
        <v>150.12</v>
      </c>
      <c r="D15" s="5">
        <f>D11-D13</f>
        <v>112.59</v>
      </c>
      <c r="E15" s="5">
        <f>E11-E13</f>
        <v>75.06</v>
      </c>
      <c r="F15" s="5">
        <f>F11-F13</f>
        <v>37.53</v>
      </c>
      <c r="G15" s="5">
        <f>G11-G13</f>
        <v>0</v>
      </c>
      <c r="H15" s="14"/>
    </row>
    <row r="16" ht="13.5" thickBot="1"/>
    <row r="17" spans="1:7" ht="13.5" thickBot="1">
      <c r="A17" s="33" t="s">
        <v>12</v>
      </c>
      <c r="B17" s="34"/>
      <c r="C17" s="34"/>
      <c r="D17" s="34"/>
      <c r="E17" s="34"/>
      <c r="F17" s="34"/>
      <c r="G17" s="7">
        <f>SUM(B14:H14)</f>
        <v>278.86875</v>
      </c>
    </row>
    <row r="18" spans="1:7" ht="13.5" thickBot="1">
      <c r="A18" s="18"/>
      <c r="B18" s="18"/>
      <c r="C18" s="18"/>
      <c r="D18" s="18"/>
      <c r="E18" s="18"/>
      <c r="F18" s="18"/>
      <c r="G18" s="19"/>
    </row>
    <row r="19" spans="2:4" ht="39" customHeight="1">
      <c r="B19" s="35" t="s">
        <v>16</v>
      </c>
      <c r="C19" s="36"/>
      <c r="D19" s="37"/>
    </row>
    <row r="20" spans="2:4" ht="12.75">
      <c r="B20" s="13">
        <v>2012</v>
      </c>
      <c r="C20" s="23">
        <v>0.1745771</v>
      </c>
      <c r="D20" s="24">
        <f>G17*C20</f>
        <v>48.684097655625</v>
      </c>
    </row>
    <row r="21" spans="2:4" ht="12.75">
      <c r="B21" s="13">
        <v>2013</v>
      </c>
      <c r="C21" s="23">
        <v>0.2391373</v>
      </c>
      <c r="D21" s="24">
        <f>G17*C21</f>
        <v>66.687919929375</v>
      </c>
    </row>
    <row r="22" spans="2:4" ht="12.75">
      <c r="B22" s="13">
        <v>2014</v>
      </c>
      <c r="C22" s="23">
        <v>0.2135521</v>
      </c>
      <c r="D22" s="24">
        <f>G17*C22</f>
        <v>59.55300718687499</v>
      </c>
    </row>
    <row r="23" spans="2:4" ht="12.75">
      <c r="B23" s="13">
        <v>2015</v>
      </c>
      <c r="C23" s="23">
        <v>0.1879389</v>
      </c>
      <c r="D23" s="24">
        <f>G17*C23</f>
        <v>52.410286119374994</v>
      </c>
    </row>
    <row r="24" spans="2:4" ht="12.75">
      <c r="B24" s="13">
        <v>2016</v>
      </c>
      <c r="C24" s="23">
        <v>0.1624249</v>
      </c>
      <c r="D24" s="24">
        <f>G17*C24</f>
        <v>45.295228831875</v>
      </c>
    </row>
    <row r="25" spans="2:4" ht="13.5" thickBot="1">
      <c r="B25" s="16">
        <v>2017</v>
      </c>
      <c r="C25" s="25">
        <v>0.0223698</v>
      </c>
      <c r="D25" s="26">
        <f>G17*C25</f>
        <v>6.238238163749999</v>
      </c>
    </row>
    <row r="26" ht="13.5" thickBot="1">
      <c r="D26" s="22"/>
    </row>
    <row r="27" spans="2:4" ht="13.5" thickBot="1">
      <c r="B27" s="38" t="s">
        <v>17</v>
      </c>
      <c r="C27" s="39"/>
      <c r="D27" s="27">
        <f>SUM(D20:D26)</f>
        <v>278.868777886875</v>
      </c>
    </row>
    <row r="28" ht="12.75">
      <c r="A28" s="20"/>
    </row>
    <row r="29" ht="12.75">
      <c r="A29" s="20"/>
    </row>
    <row r="30" ht="12.75">
      <c r="A30" s="20"/>
    </row>
    <row r="31" ht="12.75">
      <c r="A31" s="20"/>
    </row>
    <row r="32" ht="12.75">
      <c r="A32" s="21"/>
    </row>
  </sheetData>
  <sheetProtection/>
  <mergeCells count="8">
    <mergeCell ref="A4:C4"/>
    <mergeCell ref="A17:F17"/>
    <mergeCell ref="B19:D19"/>
    <mergeCell ref="B27:C27"/>
    <mergeCell ref="A7:C7"/>
    <mergeCell ref="A5:C5"/>
    <mergeCell ref="A6:C6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90" zoomScaleNormal="190" zoomScalePageLayoutView="0" workbookViewId="0" topLeftCell="A1">
      <selection activeCell="H21" sqref="H21"/>
    </sheetView>
  </sheetViews>
  <sheetFormatPr defaultColWidth="9.140625" defaultRowHeight="15"/>
  <cols>
    <col min="1" max="1" width="41.00390625" style="2" customWidth="1"/>
    <col min="2" max="2" width="9.140625" style="2" customWidth="1"/>
    <col min="3" max="3" width="9.421875" style="2" bestFit="1" customWidth="1"/>
    <col min="4" max="6" width="9.140625" style="2" customWidth="1"/>
    <col min="7" max="16384" width="9.140625" style="2" customWidth="1"/>
  </cols>
  <sheetData>
    <row r="1" spans="1:4" ht="12.75">
      <c r="A1" s="1"/>
      <c r="B1" s="1" t="s">
        <v>0</v>
      </c>
      <c r="C1" s="1" t="s">
        <v>1</v>
      </c>
      <c r="D1" s="1" t="s">
        <v>2</v>
      </c>
    </row>
    <row r="2" spans="1:4" ht="12.75">
      <c r="A2" s="1" t="s">
        <v>3</v>
      </c>
      <c r="B2" s="3">
        <v>15</v>
      </c>
      <c r="C2" s="4">
        <v>15.3</v>
      </c>
      <c r="D2" s="5">
        <f>B2*C2</f>
        <v>229.5</v>
      </c>
    </row>
    <row r="3" spans="1:4" ht="13.5" thickBot="1">
      <c r="A3" s="1" t="s">
        <v>4</v>
      </c>
      <c r="B3" s="3">
        <v>5</v>
      </c>
      <c r="C3" s="4">
        <v>5.5</v>
      </c>
      <c r="D3" s="6">
        <f>B3*C3</f>
        <v>27.5</v>
      </c>
    </row>
    <row r="4" spans="1:4" ht="13.5" thickBot="1">
      <c r="A4" s="31" t="s">
        <v>9</v>
      </c>
      <c r="B4" s="31"/>
      <c r="C4" s="32"/>
      <c r="D4" s="7">
        <f>SUM(D2:D3)</f>
        <v>257</v>
      </c>
    </row>
    <row r="5" spans="1:4" ht="13.5" thickBot="1">
      <c r="A5" s="31" t="s">
        <v>7</v>
      </c>
      <c r="B5" s="31"/>
      <c r="C5" s="32"/>
      <c r="D5" s="7">
        <f>D4/10</f>
        <v>25.7</v>
      </c>
    </row>
    <row r="6" spans="1:4" ht="13.5" thickBot="1">
      <c r="A6" s="31" t="s">
        <v>6</v>
      </c>
      <c r="B6" s="31"/>
      <c r="C6" s="32"/>
      <c r="D6" s="7">
        <f>D4-D5</f>
        <v>231.3</v>
      </c>
    </row>
    <row r="7" spans="1:4" ht="13.5" thickBot="1">
      <c r="A7" s="32" t="s">
        <v>14</v>
      </c>
      <c r="B7" s="40"/>
      <c r="C7" s="41"/>
      <c r="D7" s="7">
        <f>D6/5</f>
        <v>46.260000000000005</v>
      </c>
    </row>
    <row r="8" spans="1:4" ht="13.5" thickBot="1">
      <c r="A8" s="31" t="s">
        <v>8</v>
      </c>
      <c r="B8" s="31"/>
      <c r="C8" s="32"/>
      <c r="D8" s="8">
        <v>0.125</v>
      </c>
    </row>
    <row r="9" ht="13.5" thickBot="1">
      <c r="D9" s="9"/>
    </row>
    <row r="10" spans="1:7" ht="12.75">
      <c r="A10" s="10" t="s">
        <v>11</v>
      </c>
      <c r="B10" s="11">
        <v>2012</v>
      </c>
      <c r="C10" s="11">
        <v>2013</v>
      </c>
      <c r="D10" s="11">
        <v>2014</v>
      </c>
      <c r="E10" s="11">
        <v>2015</v>
      </c>
      <c r="F10" s="11">
        <v>2016</v>
      </c>
      <c r="G10" s="12">
        <v>2017</v>
      </c>
    </row>
    <row r="11" spans="1:8" ht="12.75">
      <c r="A11" s="13" t="s">
        <v>15</v>
      </c>
      <c r="B11" s="5">
        <f>D4</f>
        <v>257</v>
      </c>
      <c r="C11" s="5">
        <f>B15</f>
        <v>231.3</v>
      </c>
      <c r="D11" s="5">
        <f>C15</f>
        <v>185.04000000000002</v>
      </c>
      <c r="E11" s="5">
        <f>D15</f>
        <v>138.78000000000003</v>
      </c>
      <c r="F11" s="5">
        <f>E15</f>
        <v>92.52000000000002</v>
      </c>
      <c r="G11" s="29">
        <f>F15</f>
        <v>46.26000000000002</v>
      </c>
      <c r="H11" s="14"/>
    </row>
    <row r="12" spans="1:8" ht="12.75">
      <c r="A12" s="13" t="s">
        <v>8</v>
      </c>
      <c r="B12" s="5">
        <v>0</v>
      </c>
      <c r="C12" s="5">
        <f>C11*D8</f>
        <v>28.9125</v>
      </c>
      <c r="D12" s="5">
        <f>D11*D8</f>
        <v>23.130000000000003</v>
      </c>
      <c r="E12" s="5">
        <f>E11*D8</f>
        <v>17.347500000000004</v>
      </c>
      <c r="F12" s="5">
        <f>F11*D8</f>
        <v>11.565000000000003</v>
      </c>
      <c r="G12" s="29">
        <f>G11*D8</f>
        <v>5.782500000000002</v>
      </c>
      <c r="H12" s="14"/>
    </row>
    <row r="13" spans="1:8" ht="12.75">
      <c r="A13" s="42" t="s">
        <v>5</v>
      </c>
      <c r="B13" s="6">
        <f>D5</f>
        <v>25.7</v>
      </c>
      <c r="C13" s="6">
        <f>D7</f>
        <v>46.260000000000005</v>
      </c>
      <c r="D13" s="6">
        <f>D7</f>
        <v>46.260000000000005</v>
      </c>
      <c r="E13" s="6">
        <f>D7</f>
        <v>46.260000000000005</v>
      </c>
      <c r="F13" s="6">
        <f>D7</f>
        <v>46.260000000000005</v>
      </c>
      <c r="G13" s="15">
        <f>D7</f>
        <v>46.260000000000005</v>
      </c>
      <c r="H13" s="14"/>
    </row>
    <row r="14" spans="1:7" ht="13.5" thickBot="1">
      <c r="A14" s="16" t="s">
        <v>10</v>
      </c>
      <c r="B14" s="17">
        <f aca="true" t="shared" si="0" ref="B14:G14">B12+B13</f>
        <v>25.7</v>
      </c>
      <c r="C14" s="17">
        <f t="shared" si="0"/>
        <v>75.17250000000001</v>
      </c>
      <c r="D14" s="17">
        <f t="shared" si="0"/>
        <v>69.39000000000001</v>
      </c>
      <c r="E14" s="17">
        <f t="shared" si="0"/>
        <v>63.60750000000001</v>
      </c>
      <c r="F14" s="17">
        <f t="shared" si="0"/>
        <v>57.82500000000001</v>
      </c>
      <c r="G14" s="30">
        <f t="shared" si="0"/>
        <v>52.042500000000004</v>
      </c>
    </row>
    <row r="15" spans="1:8" ht="13.5" thickBot="1">
      <c r="A15" s="16" t="s">
        <v>13</v>
      </c>
      <c r="B15" s="17">
        <f>B11-B14</f>
        <v>231.3</v>
      </c>
      <c r="C15" s="17">
        <f>C11-C13</f>
        <v>185.04000000000002</v>
      </c>
      <c r="D15" s="17">
        <f>D11-D13</f>
        <v>138.78000000000003</v>
      </c>
      <c r="E15" s="17">
        <f>E11-E13</f>
        <v>92.52000000000002</v>
      </c>
      <c r="F15" s="17">
        <f>F11-F13</f>
        <v>46.26000000000002</v>
      </c>
      <c r="G15" s="30">
        <f>G11-G13</f>
        <v>0</v>
      </c>
      <c r="H15" s="14"/>
    </row>
    <row r="16" ht="13.5" thickBot="1"/>
    <row r="17" spans="1:7" ht="13.5" thickBot="1">
      <c r="A17" s="33" t="s">
        <v>12</v>
      </c>
      <c r="B17" s="34"/>
      <c r="C17" s="34"/>
      <c r="D17" s="34"/>
      <c r="E17" s="34"/>
      <c r="F17" s="34"/>
      <c r="G17" s="7">
        <f>SUM(B14:H14)</f>
        <v>343.73750000000007</v>
      </c>
    </row>
    <row r="18" spans="1:7" ht="13.5" thickBot="1">
      <c r="A18" s="18"/>
      <c r="B18" s="18"/>
      <c r="C18" s="18"/>
      <c r="D18" s="18"/>
      <c r="E18" s="18"/>
      <c r="F18" s="18"/>
      <c r="G18" s="19"/>
    </row>
    <row r="19" spans="2:4" ht="40.5" customHeight="1">
      <c r="B19" s="35" t="s">
        <v>16</v>
      </c>
      <c r="C19" s="36"/>
      <c r="D19" s="37"/>
    </row>
    <row r="20" spans="1:4" ht="12.75">
      <c r="A20" s="28"/>
      <c r="B20" s="13">
        <v>2012</v>
      </c>
      <c r="C20" s="23">
        <v>0.1745771</v>
      </c>
      <c r="D20" s="24">
        <f>G17*C20</f>
        <v>60.008695911250015</v>
      </c>
    </row>
    <row r="21" spans="1:4" ht="12.75">
      <c r="A21" s="28"/>
      <c r="B21" s="13">
        <v>2013</v>
      </c>
      <c r="C21" s="23">
        <v>0.2391373</v>
      </c>
      <c r="D21" s="24">
        <f>G17*C21</f>
        <v>82.20045765875001</v>
      </c>
    </row>
    <row r="22" spans="1:4" ht="12.75">
      <c r="A22" s="28"/>
      <c r="B22" s="13">
        <v>2014</v>
      </c>
      <c r="C22" s="23">
        <v>0.2135521</v>
      </c>
      <c r="D22" s="24">
        <f>G17*C22</f>
        <v>73.40586497375001</v>
      </c>
    </row>
    <row r="23" spans="1:4" ht="12.75">
      <c r="A23" s="28"/>
      <c r="B23" s="13">
        <v>2015</v>
      </c>
      <c r="C23" s="23">
        <v>0.1879389</v>
      </c>
      <c r="D23" s="24">
        <f>G17*C23</f>
        <v>64.60164763875001</v>
      </c>
    </row>
    <row r="24" spans="1:4" ht="12.75">
      <c r="A24" s="28"/>
      <c r="B24" s="13">
        <v>2016</v>
      </c>
      <c r="C24" s="23">
        <v>0.1624249</v>
      </c>
      <c r="D24" s="24">
        <f>G17*C24</f>
        <v>55.83152906375002</v>
      </c>
    </row>
    <row r="25" spans="1:4" ht="13.5" thickBot="1">
      <c r="A25" s="28"/>
      <c r="B25" s="16">
        <v>2017</v>
      </c>
      <c r="C25" s="25">
        <v>0.0223698</v>
      </c>
      <c r="D25" s="26">
        <f>G17*C25</f>
        <v>7.689339127500001</v>
      </c>
    </row>
    <row r="26" ht="13.5" thickBot="1">
      <c r="D26" s="22"/>
    </row>
    <row r="27" spans="2:4" ht="13.5" thickBot="1">
      <c r="B27" s="38" t="s">
        <v>17</v>
      </c>
      <c r="C27" s="39"/>
      <c r="D27" s="27">
        <f>SUM(D20:D26)</f>
        <v>343.73753437375</v>
      </c>
    </row>
    <row r="28" ht="12.75">
      <c r="A28" s="20"/>
    </row>
    <row r="29" ht="12.75">
      <c r="A29" s="20"/>
    </row>
    <row r="30" ht="12.75">
      <c r="A30" s="20"/>
    </row>
    <row r="31" ht="12.75">
      <c r="A31" s="20"/>
    </row>
    <row r="32" ht="12.75">
      <c r="A32" s="21"/>
    </row>
  </sheetData>
  <sheetProtection/>
  <mergeCells count="8">
    <mergeCell ref="A17:F17"/>
    <mergeCell ref="B19:D19"/>
    <mergeCell ref="B27:C27"/>
    <mergeCell ref="A4:C4"/>
    <mergeCell ref="A5:C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Saboteur</dc:creator>
  <cp:keywords/>
  <dc:description/>
  <cp:lastModifiedBy>Saboteur</cp:lastModifiedBy>
  <dcterms:created xsi:type="dcterms:W3CDTF">2012-02-22T20:02:09Z</dcterms:created>
  <dcterms:modified xsi:type="dcterms:W3CDTF">2012-02-23T02:35:22Z</dcterms:modified>
  <cp:category/>
  <cp:version/>
  <cp:contentType/>
  <cp:contentStatus/>
</cp:coreProperties>
</file>